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B S-04337-2026 Alquiler grupo electrógeno auxiliar en CT RNE Cataluña(NV)\DOCU\"/>
    </mc:Choice>
  </mc:AlternateContent>
  <xr:revisionPtr revIDLastSave="0" documentId="13_ncr:1_{AD56A0C8-1679-43B6-A4C5-A92463732370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Precio'!$A$7:$H$29</definedName>
    <definedName name="_xlnm.Print_Area" localSheetId="0">'Anexo I pag 1 oferta'!$A$3:$J$52</definedName>
    <definedName name="_xlnm.Print_Area" localSheetId="1">'Anexo I Tabla Desglose Precio'!$A$4:$H$38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6" l="1"/>
  <c r="H24" i="6"/>
  <c r="H22" i="6"/>
  <c r="H20" i="6"/>
  <c r="H18" i="6" l="1"/>
  <c r="H28" i="6" s="1"/>
  <c r="H29" i="6" s="1"/>
  <c r="G33" i="8" s="1"/>
  <c r="H14" i="6"/>
  <c r="A25" i="8" l="1"/>
  <c r="H12" i="6" l="1"/>
  <c r="H10" i="6"/>
  <c r="H8" i="6"/>
  <c r="H16" i="6" l="1"/>
  <c r="B33" i="8"/>
</calcChain>
</file>

<file path=xl/sharedStrings.xml><?xml version="1.0" encoding="utf-8"?>
<sst xmlns="http://schemas.openxmlformats.org/spreadsheetml/2006/main" count="110" uniqueCount="83">
  <si>
    <t>Código</t>
  </si>
  <si>
    <t>Nat</t>
  </si>
  <si>
    <t>Ud</t>
  </si>
  <si>
    <t>Resumen</t>
  </si>
  <si>
    <t>Capítulo</t>
  </si>
  <si>
    <t>Partida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</si>
  <si>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</si>
  <si>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</si>
  <si>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</si>
  <si>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</si>
  <si>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</si>
  <si>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</si>
  <si>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</si>
  <si>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</si>
  <si>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</si>
  <si>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</si>
  <si>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</si>
  <si>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</si>
  <si>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</si>
  <si>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</si>
  <si>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</si>
  <si>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</si>
  <si>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</si>
  <si>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</si>
  <si>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</si>
  <si>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</si>
  <si>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</si>
  <si>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</si>
  <si>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</si>
  <si>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</si>
  <si>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</si>
  <si>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</si>
  <si>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</si>
  <si>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</si>
  <si>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, a</t>
  </si>
  <si>
    <t>Fdo:</t>
  </si>
  <si>
    <t>(fecha)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</si>
  <si>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</si>
  <si>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</si>
  <si>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</si>
  <si>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</si>
  <si>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</si>
  <si>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Cantidad</t>
  </si>
  <si>
    <t>Precio Unitario</t>
  </si>
  <si>
    <t>Importe (*)</t>
  </si>
  <si>
    <t>01_03</t>
  </si>
  <si>
    <t>01_01</t>
  </si>
  <si>
    <t>01_02</t>
  </si>
  <si>
    <t xml:space="preserve">u  </t>
  </si>
  <si>
    <t>01_04</t>
  </si>
  <si>
    <t xml:space="preserve">   “Alquiler grupo electrógeno auxiliar por trabajos cambio interruptor CGBT en CT RNE Cataluña "</t>
  </si>
  <si>
    <t>ALQUILER GRUPO ELECTRÓGENO</t>
  </si>
  <si>
    <t>Alquiler de grupo electrógeno de 500 kVAs para eventos.
Nivel de ruido y diseño:
Insonorización: Cabina especial para mantener el ruido bajo 60-70 dB a 7 metros.
Formato compacto: Carrocería robusta, fácil de transportar y ubicar en exteriores.
Protección ambiental: Carcasa impermeable para resistir lluvia o polvo si está al aire libre.
Potencia y corrienteTrifásicos o monofásicos: Trifásicos de más de 500 kVA 
Regulación electrónica: Estabilizador de tensión (AVR)para proteger equipos de sonido y pantallas LED.
Conectores profesionales: Salidas tipo CETAC o bornas de potencia seguras tipo PowerLock.
Autonomía y seguridad
Depósito ampliado: Combustible suficiente para la duración total del evento sin repostar.
Protecciones integradas: Disyuntores magnetotérmicos y diferencial de fuga a tierra.
Sistema de respaldo (ATS): Arranque automático opcional ante fallos de red principal.
Incluso transporte del grupo electrógeno de entrega en sede de RNE en Barcelona y retirada tras los trabajos a la sede de la empresa adjudicataria. Incluso todos los trabajos necesarios para su correcta instalación.</t>
  </si>
  <si>
    <t>COMBUSTIBLE</t>
  </si>
  <si>
    <t>Combustible calculado para las horas de trabajo estimadas. El precio incluye todos los trabajos de gestión de reposición, en caso de que sea necesario.
Está incluido el transporte y gestiones derivadas de trabajar con combustibles.</t>
  </si>
  <si>
    <t>UD</t>
  </si>
  <si>
    <t>MONTAJE Y DESMONTAJE DE GRUPO ELECTRÓGENO</t>
  </si>
  <si>
    <t>CONEXIÓN Y DESCONEXIÓN DE CUADROS Y LÍNEAS</t>
  </si>
  <si>
    <t>Conexionado y desconexionado desde los cuadros de distribución alquilados a los interruptores del CGBT, tal como se indica en las protecciones del punto anterior.
Esta partida cubre las líneas eléctricas desde los cuadros de distribución alquilados a los interruptores  del CGBT y su conexión en el mismo.
Incluso aquellos trabajos de conexionado de líneas que se considere necesario al realizar la actuación.
El punto de conexión se hará con ayuda y supervisión de técnicos de la empresa mantenedor y de personal de RTVE.</t>
  </si>
  <si>
    <t>TOTAL 01</t>
  </si>
  <si>
    <t>02</t>
  </si>
  <si>
    <t>ALQUILER DE COMPLEMENTOS NECESARIOS PARA LA DISTRIBUCIÓN</t>
  </si>
  <si>
    <t>02_01</t>
  </si>
  <si>
    <t>ALQUILER UNIFILAR POWERLOCK 120 mm2</t>
  </si>
  <si>
    <t>ALQUILER UNIFILAR POWERLOCK  50mm2</t>
  </si>
  <si>
    <t>ALQUILER CUADRO DISTRIBUCIÓN TRIFASICO</t>
  </si>
  <si>
    <t>Alquiler de cuadro electrico de distribución trifásico con salidas y protecciones de 250 A, 125 A, 32 A, 2 x 16 A. Incluso cobertura de seguro.</t>
  </si>
  <si>
    <t>ALQUILER MANGUERA 20 mm2 CETAC 32 A</t>
  </si>
  <si>
    <t>ALQUILER PASACABLES 5 VIAS</t>
  </si>
  <si>
    <t>Alquiler de pasacables 5 vías. Incluso cobertura de seguro.</t>
  </si>
  <si>
    <t>02_02</t>
  </si>
  <si>
    <t>02_03</t>
  </si>
  <si>
    <t>02_04</t>
  </si>
  <si>
    <t>02_05</t>
  </si>
  <si>
    <t>TOTAL 02</t>
  </si>
  <si>
    <t xml:space="preserve">Presupuesto S-04337-2026 - Alquiler grupo electrógeno auxiliar por trabajos cambio interruptor CGBT en CT RNE Cataluña </t>
  </si>
  <si>
    <t>Trabajos de montaje y desmontaje de grupo electrógeno en ubicación indicada por RNE, teniendo en cuenta la salida de gases y las distancias al Cuadro General de Baja Tensión.
Conexión de líneas principales a cuadros de distribución de protecciones, estos cuadros deben de llevar protecciones para conectar a los siguientes circuitos:
·   QF4 40 A CUADRO PLANTA CUBIERTA
·   QF5 40 A CUADRO PTA 4
·   QF6 40 A CUADRO PTA 3
·   QF7 100 A CUADRO PTA 2
·   QF8 100 A CUADRO PTA 1
·   QF9 40 A CUADRO PTA BAJA
·   QF10 40 A CUADRO PTA SOTANO
·   QF12 100 A CUADRO CLIMA SOTANO
·   QF13 250 A CUADRO CLIMA CUBIERTA
·   QF15 40 A CUADRO PCI
·   QF16 40 A CUADRO GRAL SAI</t>
  </si>
  <si>
    <t>Alquiler de 60 metros de cable unifilar de 5 x 120 mm2 con conexiones Powerlock para alimentar cuadros de reparto. Incluso cobertura de seguro.</t>
  </si>
  <si>
    <t>Alquiler de 60 metros de de cable unifilar de 5 x 50 mm2 con conexiones Powerlock para alimentar cuadros de reparto.Incluso cobertura de seguro.</t>
  </si>
  <si>
    <t>Alquiler de 60 metros de manguera de 5G20 mm2 con conexiones CETAC de 32 A trifásico para alimentar cuadros de reparto.Incluso cobertura de seguro.</t>
  </si>
  <si>
    <t>Longitud</t>
  </si>
  <si>
    <t>60metros</t>
  </si>
  <si>
    <t>Expediente n.º S/04337/2026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</si>
</sst>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  <protection locked="0"/>
    </xf>
    <xf numFmtId="4" fontId="7" fillId="2" borderId="1" xfId="0" applyNumberFormat="1" applyFont="1" applyFill="1" applyBorder="1" applyAlignment="1" applyProtection="1">
      <alignment horizontal="center" vertical="top"/>
    </xf>
    <xf numFmtId="4" fontId="24" fillId="2" borderId="1" xfId="0" applyNumberFormat="1" applyFont="1" applyFill="1" applyBorder="1" applyAlignment="1" applyProtection="1">
      <alignment horizontal="center" vertical="top" wrapText="1"/>
    </xf>
    <xf numFmtId="4" fontId="6" fillId="2" borderId="1" xfId="0" applyNumberFormat="1" applyFont="1" applyFill="1" applyBorder="1" applyAlignment="1" applyProtection="1">
      <alignment horizontal="center" vertical="top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  <xf numFmtId="0" fontId="2" fillId="0" borderId="15" xfId="0" applyFont="1" applyBorder="1" applyAlignment="1" applyProtection="1">
      <alignment horizontal="right" vertical="top"/>
    </xf>
    <xf numFmtId="0" fontId="2" fillId="0" borderId="16" xfId="0" applyFont="1" applyBorder="1" applyAlignment="1" applyProtection="1">
      <alignment horizontal="right" vertical="top"/>
    </xf>
    <xf numFmtId="0" fontId="2" fillId="0" borderId="17" xfId="0" applyFont="1" applyBorder="1" applyAlignment="1" applyProtection="1">
      <alignment horizontal="right" vertical="top"/>
    </xf>
    <xf numFmtId="49" fontId="21" fillId="0" borderId="1" xfId="0" applyNumberFormat="1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 wrapText="1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72" t="s">
        <v>7</v>
      </c>
      <c r="B2" s="72"/>
      <c r="C2" s="72"/>
      <c r="D2" s="72"/>
      <c r="E2" s="72"/>
      <c r="F2" s="72"/>
      <c r="G2" s="72"/>
      <c r="H2" s="72"/>
      <c r="I2" s="72"/>
    </row>
    <row r="5" spans="1:9" x14ac:dyDescent="0.25">
      <c r="D5" s="3"/>
      <c r="E5" s="3"/>
      <c r="F5" s="4"/>
      <c r="G5" s="4"/>
      <c r="H5" s="4"/>
      <c r="I5" s="5" t="s">
        <v>50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82</v>
      </c>
    </row>
    <row r="8" spans="1:9" ht="24.95" customHeight="1" x14ac:dyDescent="0.25"/>
    <row r="9" spans="1:9" ht="18.75" x14ac:dyDescent="0.3">
      <c r="A9" s="73" t="s">
        <v>8</v>
      </c>
      <c r="B9" s="73"/>
      <c r="C9" s="73"/>
      <c r="D9" s="73"/>
      <c r="E9" s="73"/>
      <c r="F9" s="73"/>
      <c r="G9" s="73"/>
      <c r="H9" s="73"/>
      <c r="I9" s="73"/>
    </row>
    <row r="10" spans="1:9" ht="15" customHeight="1" x14ac:dyDescent="0.25"/>
    <row r="11" spans="1:9" ht="15" customHeight="1" x14ac:dyDescent="0.25"/>
    <row r="12" spans="1:9" x14ac:dyDescent="0.25">
      <c r="A12" s="18" t="s">
        <v>9</v>
      </c>
      <c r="B12" s="74"/>
      <c r="C12" s="74"/>
      <c r="D12" s="74"/>
      <c r="E12" s="74"/>
      <c r="F12" s="75" t="s">
        <v>14</v>
      </c>
      <c r="G12" s="75"/>
      <c r="H12" s="75"/>
      <c r="I12" s="54"/>
    </row>
    <row r="13" spans="1:9" x14ac:dyDescent="0.25">
      <c r="A13" s="19" t="s">
        <v>20</v>
      </c>
      <c r="B13" s="69" t="s">
        <v>21</v>
      </c>
      <c r="C13" s="69"/>
      <c r="D13" s="69"/>
      <c r="E13" s="69"/>
      <c r="F13" s="8"/>
      <c r="G13" s="8"/>
      <c r="H13" s="8"/>
      <c r="I13" s="7"/>
    </row>
    <row r="14" spans="1:9" x14ac:dyDescent="0.25">
      <c r="A14" s="18" t="s">
        <v>15</v>
      </c>
      <c r="B14" s="14"/>
      <c r="C14" s="16"/>
      <c r="D14" s="14"/>
      <c r="E14" s="75" t="s">
        <v>16</v>
      </c>
      <c r="F14" s="75"/>
      <c r="G14" s="71"/>
      <c r="H14" s="71"/>
      <c r="I14" s="71"/>
    </row>
    <row r="15" spans="1:9" ht="15" customHeight="1" x14ac:dyDescent="0.25">
      <c r="A15" s="20"/>
    </row>
    <row r="16" spans="1:9" ht="15" customHeight="1" x14ac:dyDescent="0.25">
      <c r="A16" s="21" t="s">
        <v>17</v>
      </c>
      <c r="B16" s="3"/>
      <c r="C16" s="68"/>
      <c r="D16" s="68"/>
      <c r="E16" s="68"/>
      <c r="F16" s="68"/>
      <c r="G16" s="68"/>
      <c r="H16" s="55" t="s">
        <v>18</v>
      </c>
      <c r="I16" s="54"/>
    </row>
    <row r="17" spans="1:12" ht="15" customHeight="1" x14ac:dyDescent="0.25">
      <c r="A17" s="20"/>
    </row>
    <row r="18" spans="1:12" x14ac:dyDescent="0.25">
      <c r="A18" s="18" t="s">
        <v>19</v>
      </c>
      <c r="B18" s="15"/>
      <c r="C18" s="70"/>
      <c r="D18" s="70"/>
      <c r="E18" s="3"/>
      <c r="F18" s="17" t="s">
        <v>23</v>
      </c>
      <c r="G18" s="71"/>
      <c r="H18" s="71"/>
      <c r="I18" s="71"/>
    </row>
    <row r="19" spans="1:12" x14ac:dyDescent="0.25">
      <c r="A19" s="20"/>
      <c r="B19" s="8"/>
      <c r="C19" s="8" t="s">
        <v>22</v>
      </c>
      <c r="D19" s="8"/>
      <c r="E19" s="8"/>
      <c r="G19" s="69" t="s">
        <v>10</v>
      </c>
      <c r="H19" s="69"/>
      <c r="I19" s="69"/>
    </row>
    <row r="20" spans="1:12" x14ac:dyDescent="0.25">
      <c r="A20" s="18" t="s">
        <v>11</v>
      </c>
      <c r="B20" s="54"/>
      <c r="C20" s="75" t="s">
        <v>12</v>
      </c>
      <c r="D20" s="75"/>
      <c r="E20" s="81"/>
      <c r="F20" s="81"/>
      <c r="G20" s="81"/>
      <c r="H20" s="55" t="s">
        <v>30</v>
      </c>
      <c r="I20" s="54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17</v>
      </c>
      <c r="B22" s="3"/>
      <c r="C22" s="68"/>
      <c r="D22" s="68"/>
      <c r="E22" s="68"/>
      <c r="F22" s="68"/>
      <c r="G22" s="68"/>
      <c r="H22" s="55" t="s">
        <v>31</v>
      </c>
      <c r="I22" s="54"/>
    </row>
    <row r="23" spans="1:12" ht="15" customHeight="1" x14ac:dyDescent="0.25"/>
    <row r="24" spans="1:12" ht="15" customHeight="1" x14ac:dyDescent="0.25">
      <c r="A24" s="20" t="s">
        <v>24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S/04337/2026 -    “Alquiler grupo electrógeno auxiliar por trabajos cambio interruptor CGBT en CT RNE Cataluña 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6" t="s">
        <v>25</v>
      </c>
      <c r="B27" s="76"/>
      <c r="C27" s="76"/>
      <c r="D27" s="76"/>
      <c r="E27" s="76"/>
      <c r="F27" s="76"/>
      <c r="G27" s="76"/>
      <c r="H27" s="76"/>
      <c r="I27" s="76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26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60" t="s">
        <v>27</v>
      </c>
      <c r="C31" s="61"/>
      <c r="D31" s="61"/>
      <c r="E31" s="61"/>
      <c r="F31" s="62"/>
      <c r="G31" s="66" t="s">
        <v>28</v>
      </c>
      <c r="H31" s="67"/>
      <c r="I31" s="2"/>
      <c r="J31" s="2"/>
      <c r="K31" s="2"/>
      <c r="L31" s="2"/>
    </row>
    <row r="32" spans="1:12" ht="15" customHeight="1" thickBot="1" x14ac:dyDescent="0.3">
      <c r="A32" s="2"/>
      <c r="B32" s="63"/>
      <c r="C32" s="64"/>
      <c r="D32" s="64"/>
      <c r="E32" s="64"/>
      <c r="F32" s="65"/>
      <c r="G32" s="66" t="s">
        <v>29</v>
      </c>
      <c r="H32" s="67"/>
      <c r="I32" s="2"/>
      <c r="J32" s="2"/>
      <c r="K32" s="2"/>
      <c r="L32" s="2"/>
    </row>
    <row r="33" spans="1:12" ht="30" customHeight="1" thickBot="1" x14ac:dyDescent="0.3">
      <c r="A33" s="2"/>
      <c r="B33" s="79" t="str">
        <f>+I5</f>
        <v xml:space="preserve">   “Alquiler grupo electrógeno auxiliar por trabajos cambio interruptor CGBT en CT RNE Cataluña "</v>
      </c>
      <c r="C33" s="79"/>
      <c r="D33" s="79"/>
      <c r="E33" s="79"/>
      <c r="F33" s="80"/>
      <c r="G33" s="77" t="str">
        <f>+IFERROR(IF(ISNUMBER('Anexo I Tabla Desglose Precio'!H29),IF('Anexo I Tabla Desglose Precio'!H29&lt;=14878,'Anexo I Tabla Desglose Precio'!H29,"ERROR: no debe superar 14.878,00"),"revisar desglose precio"),"desglose precio incompleto/incorrecto")</f>
        <v>revisar desglose precio</v>
      </c>
      <c r="H33" s="78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13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6" t="s">
        <v>39</v>
      </c>
      <c r="B42" s="56"/>
      <c r="C42" s="56"/>
      <c r="D42" s="56"/>
      <c r="E42" s="56"/>
      <c r="F42" s="56"/>
      <c r="G42" s="56"/>
      <c r="H42" s="56"/>
      <c r="I42" s="56"/>
    </row>
    <row r="47" spans="1:12" x14ac:dyDescent="0.25">
      <c r="B47" s="57"/>
      <c r="C47" s="57"/>
      <c r="D47" s="57"/>
      <c r="E47" s="31" t="s">
        <v>34</v>
      </c>
      <c r="F47" s="33" t="s">
        <v>40</v>
      </c>
    </row>
    <row r="48" spans="1:12" x14ac:dyDescent="0.25">
      <c r="F48" s="32" t="s">
        <v>36</v>
      </c>
    </row>
    <row r="49" spans="2:6" x14ac:dyDescent="0.25">
      <c r="B49" s="27" t="s">
        <v>35</v>
      </c>
      <c r="C49" s="58"/>
      <c r="D49" s="58"/>
      <c r="E49" s="58"/>
      <c r="F49" s="58"/>
    </row>
    <row r="50" spans="2:6" x14ac:dyDescent="0.25">
      <c r="C50" s="59" t="s">
        <v>38</v>
      </c>
      <c r="D50" s="59"/>
      <c r="E50" s="59"/>
      <c r="F50" s="35"/>
    </row>
  </sheetData>
  <sheetProtection algorithmName="SHA-512" hashValue="azoGd3dN3/EBx+cf2rwA9fQacpHZBPhOA8koynedkqlo/pbT2fUide1n2C/RsUVHokF8EifA/RltlOe27PvC0Q==" saltValue="Yn0sRf6fVVl9MpegiEZmnQ==" spinCount="100000" sheet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H37"/>
  <sheetViews>
    <sheetView showGridLines="0" topLeftCell="B1" zoomScale="115" zoomScaleNormal="115" workbookViewId="0">
      <pane ySplit="6" topLeftCell="A16" activePane="bottomLeft" state="frozen"/>
      <selection pane="bottomLeft" activeCell="G34" sqref="G34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10.7109375" style="1" customWidth="1"/>
    <col min="6" max="6" width="7.85546875" style="1" bestFit="1" customWidth="1"/>
    <col min="7" max="8" width="12.7109375" style="1" customWidth="1"/>
    <col min="9" max="16384" width="11.42578125" style="1"/>
  </cols>
  <sheetData>
    <row r="1" spans="1:8" ht="73.5" hidden="1" customHeight="1" thickBot="1" x14ac:dyDescent="0.3">
      <c r="A1" s="82" t="s">
        <v>6</v>
      </c>
      <c r="B1" s="83"/>
      <c r="C1" s="83"/>
      <c r="D1" s="83"/>
      <c r="E1" s="83"/>
      <c r="F1" s="83"/>
      <c r="G1" s="83"/>
      <c r="H1" s="84"/>
    </row>
    <row r="2" spans="1:8" ht="60" customHeight="1" x14ac:dyDescent="0.25">
      <c r="A2" s="85" t="s">
        <v>32</v>
      </c>
      <c r="B2" s="85"/>
      <c r="C2" s="85"/>
      <c r="D2" s="85"/>
      <c r="E2" s="85"/>
      <c r="F2" s="85"/>
      <c r="G2" s="85"/>
      <c r="H2" s="85"/>
    </row>
    <row r="3" spans="1:8" x14ac:dyDescent="0.25">
      <c r="A3" s="25"/>
      <c r="B3" s="25"/>
      <c r="C3" s="25"/>
      <c r="D3" s="25"/>
      <c r="E3" s="25"/>
      <c r="F3" s="25"/>
      <c r="G3" s="25"/>
      <c r="H3" s="25"/>
    </row>
    <row r="4" spans="1:8" x14ac:dyDescent="0.25">
      <c r="A4" s="26" t="s">
        <v>75</v>
      </c>
      <c r="B4" s="25"/>
      <c r="C4" s="25"/>
      <c r="D4" s="25"/>
      <c r="E4" s="25"/>
      <c r="F4" s="25"/>
      <c r="G4" s="25"/>
      <c r="H4" s="25"/>
    </row>
    <row r="5" spans="1:8" ht="5.0999999999999996" customHeight="1" x14ac:dyDescent="0.25">
      <c r="A5" s="26"/>
      <c r="B5" s="25"/>
      <c r="C5" s="25"/>
      <c r="D5" s="25"/>
      <c r="E5" s="25"/>
      <c r="F5" s="25"/>
      <c r="G5" s="25"/>
      <c r="H5" s="25"/>
    </row>
    <row r="6" spans="1:8" x14ac:dyDescent="0.25">
      <c r="A6" s="28" t="s">
        <v>0</v>
      </c>
      <c r="B6" s="28" t="s">
        <v>1</v>
      </c>
      <c r="C6" s="28" t="s">
        <v>2</v>
      </c>
      <c r="D6" s="29" t="s">
        <v>3</v>
      </c>
      <c r="E6" s="29" t="s">
        <v>80</v>
      </c>
      <c r="F6" s="36" t="s">
        <v>42</v>
      </c>
      <c r="G6" s="13" t="s">
        <v>43</v>
      </c>
      <c r="H6" s="13" t="s">
        <v>44</v>
      </c>
    </row>
    <row r="7" spans="1:8" x14ac:dyDescent="0.25">
      <c r="A7" s="37" t="s">
        <v>33</v>
      </c>
      <c r="B7" s="38" t="s">
        <v>4</v>
      </c>
      <c r="C7" s="37" t="s">
        <v>55</v>
      </c>
      <c r="D7" s="39" t="s">
        <v>51</v>
      </c>
      <c r="E7" s="39"/>
      <c r="F7" s="40"/>
      <c r="G7" s="41"/>
      <c r="H7" s="41"/>
    </row>
    <row r="8" spans="1:8" x14ac:dyDescent="0.25">
      <c r="A8" s="42" t="s">
        <v>46</v>
      </c>
      <c r="B8" s="43" t="s">
        <v>5</v>
      </c>
      <c r="C8" s="43" t="s">
        <v>55</v>
      </c>
      <c r="D8" s="90" t="s">
        <v>51</v>
      </c>
      <c r="E8" s="90"/>
      <c r="F8" s="44">
        <v>1</v>
      </c>
      <c r="G8" s="50"/>
      <c r="H8" s="45">
        <f>+ROUND(+TRUNC(F8,2)*TRUNC(G8,2),2)</f>
        <v>0</v>
      </c>
    </row>
    <row r="9" spans="1:8" ht="180" x14ac:dyDescent="0.25">
      <c r="A9" s="30"/>
      <c r="B9" s="30"/>
      <c r="C9" s="30"/>
      <c r="D9" s="90" t="s">
        <v>52</v>
      </c>
      <c r="E9" s="90"/>
      <c r="F9" s="30"/>
      <c r="G9" s="46"/>
      <c r="H9" s="46"/>
    </row>
    <row r="10" spans="1:8" x14ac:dyDescent="0.25">
      <c r="A10" s="42" t="s">
        <v>47</v>
      </c>
      <c r="B10" s="43" t="s">
        <v>5</v>
      </c>
      <c r="C10" s="43" t="s">
        <v>55</v>
      </c>
      <c r="D10" s="90" t="s">
        <v>53</v>
      </c>
      <c r="E10" s="90"/>
      <c r="F10" s="44">
        <v>600</v>
      </c>
      <c r="G10" s="50"/>
      <c r="H10" s="45">
        <f>+ROUND(+TRUNC(F10,2)*TRUNC(G10,2),2)</f>
        <v>0</v>
      </c>
    </row>
    <row r="11" spans="1:8" ht="33.75" x14ac:dyDescent="0.25">
      <c r="A11" s="30"/>
      <c r="B11" s="30"/>
      <c r="C11" s="30"/>
      <c r="D11" s="90" t="s">
        <v>54</v>
      </c>
      <c r="E11" s="90"/>
      <c r="F11" s="30"/>
      <c r="G11" s="46"/>
      <c r="H11" s="46"/>
    </row>
    <row r="12" spans="1:8" x14ac:dyDescent="0.25">
      <c r="A12" s="42" t="s">
        <v>45</v>
      </c>
      <c r="B12" s="43" t="s">
        <v>5</v>
      </c>
      <c r="C12" s="43" t="s">
        <v>55</v>
      </c>
      <c r="D12" s="90" t="s">
        <v>56</v>
      </c>
      <c r="E12" s="90"/>
      <c r="F12" s="44">
        <v>1</v>
      </c>
      <c r="G12" s="50"/>
      <c r="H12" s="45">
        <f>+ROUND(+TRUNC(F12,2)*TRUNC(G12,2),2)</f>
        <v>0</v>
      </c>
    </row>
    <row r="13" spans="1:8" ht="212.25" customHeight="1" x14ac:dyDescent="0.25">
      <c r="A13" s="30"/>
      <c r="B13" s="30"/>
      <c r="C13" s="30"/>
      <c r="D13" s="90" t="s">
        <v>76</v>
      </c>
      <c r="E13" s="90"/>
      <c r="F13" s="30"/>
      <c r="G13" s="46"/>
      <c r="H13" s="46"/>
    </row>
    <row r="14" spans="1:8" x14ac:dyDescent="0.25">
      <c r="A14" s="42" t="s">
        <v>49</v>
      </c>
      <c r="B14" s="43" t="s">
        <v>5</v>
      </c>
      <c r="C14" s="43" t="s">
        <v>48</v>
      </c>
      <c r="D14" s="90" t="s">
        <v>57</v>
      </c>
      <c r="E14" s="90"/>
      <c r="F14" s="44">
        <v>1</v>
      </c>
      <c r="G14" s="50"/>
      <c r="H14" s="45">
        <f>+ROUND(+TRUNC(F14,2)*TRUNC(G14,2),2)</f>
        <v>0</v>
      </c>
    </row>
    <row r="15" spans="1:8" ht="90" x14ac:dyDescent="0.25">
      <c r="A15" s="30"/>
      <c r="B15" s="30"/>
      <c r="C15" s="30"/>
      <c r="D15" s="90" t="s">
        <v>58</v>
      </c>
      <c r="E15" s="90"/>
      <c r="F15" s="30"/>
      <c r="G15" s="46"/>
      <c r="H15" s="46"/>
    </row>
    <row r="16" spans="1:8" x14ac:dyDescent="0.25">
      <c r="A16" s="87" t="s">
        <v>59</v>
      </c>
      <c r="B16" s="88"/>
      <c r="C16" s="88"/>
      <c r="D16" s="88"/>
      <c r="E16" s="88"/>
      <c r="F16" s="88"/>
      <c r="G16" s="89"/>
      <c r="H16" s="51">
        <f>SUM(H8+H10+H12+H14)</f>
        <v>0</v>
      </c>
    </row>
    <row r="17" spans="1:8" x14ac:dyDescent="0.25">
      <c r="A17" s="37" t="s">
        <v>60</v>
      </c>
      <c r="B17" s="38" t="s">
        <v>4</v>
      </c>
      <c r="C17" s="37" t="s">
        <v>55</v>
      </c>
      <c r="D17" s="39" t="s">
        <v>61</v>
      </c>
      <c r="E17" s="39"/>
      <c r="F17" s="40"/>
      <c r="G17" s="41"/>
      <c r="H17" s="41"/>
    </row>
    <row r="18" spans="1:8" x14ac:dyDescent="0.25">
      <c r="A18" s="42" t="s">
        <v>62</v>
      </c>
      <c r="B18" s="43" t="s">
        <v>5</v>
      </c>
      <c r="C18" s="43" t="s">
        <v>55</v>
      </c>
      <c r="D18" s="90" t="s">
        <v>63</v>
      </c>
      <c r="E18" s="90"/>
      <c r="F18" s="44">
        <v>6</v>
      </c>
      <c r="G18" s="50"/>
      <c r="H18" s="45">
        <f>+ROUND(+TRUNC(F18,2)*TRUNC(G18,2),2)</f>
        <v>0</v>
      </c>
    </row>
    <row r="19" spans="1:8" ht="22.5" x14ac:dyDescent="0.25">
      <c r="A19" s="30"/>
      <c r="B19" s="30"/>
      <c r="C19" s="30"/>
      <c r="D19" s="90" t="s">
        <v>77</v>
      </c>
      <c r="E19" s="30" t="s">
        <v>81</v>
      </c>
      <c r="F19" s="30"/>
      <c r="G19" s="46"/>
      <c r="H19" s="46"/>
    </row>
    <row r="20" spans="1:8" x14ac:dyDescent="0.25">
      <c r="A20" s="42" t="s">
        <v>70</v>
      </c>
      <c r="B20" s="43" t="s">
        <v>5</v>
      </c>
      <c r="C20" s="43" t="s">
        <v>55</v>
      </c>
      <c r="D20" s="90" t="s">
        <v>64</v>
      </c>
      <c r="E20" s="91"/>
      <c r="F20" s="44">
        <v>2</v>
      </c>
      <c r="G20" s="50"/>
      <c r="H20" s="45">
        <f>+ROUND(+TRUNC(F20,2)*TRUNC(G20,2),2)</f>
        <v>0</v>
      </c>
    </row>
    <row r="21" spans="1:8" ht="22.5" x14ac:dyDescent="0.25">
      <c r="A21" s="30"/>
      <c r="B21" s="30"/>
      <c r="C21" s="30"/>
      <c r="D21" s="90" t="s">
        <v>78</v>
      </c>
      <c r="E21" s="30" t="s">
        <v>81</v>
      </c>
      <c r="F21" s="30"/>
      <c r="G21" s="46"/>
      <c r="H21" s="46"/>
    </row>
    <row r="22" spans="1:8" x14ac:dyDescent="0.25">
      <c r="A22" s="42" t="s">
        <v>71</v>
      </c>
      <c r="B22" s="43" t="s">
        <v>5</v>
      </c>
      <c r="C22" s="43" t="s">
        <v>55</v>
      </c>
      <c r="D22" s="90" t="s">
        <v>65</v>
      </c>
      <c r="E22" s="91"/>
      <c r="F22" s="44">
        <v>5</v>
      </c>
      <c r="G22" s="50"/>
      <c r="H22" s="45">
        <f>+ROUND(+TRUNC(F22,2)*TRUNC(G22,2),2)</f>
        <v>0</v>
      </c>
    </row>
    <row r="23" spans="1:8" ht="22.5" x14ac:dyDescent="0.25">
      <c r="A23" s="30"/>
      <c r="B23" s="30"/>
      <c r="C23" s="30"/>
      <c r="D23" s="90" t="s">
        <v>66</v>
      </c>
      <c r="E23" s="91"/>
      <c r="F23" s="30"/>
      <c r="G23" s="46"/>
      <c r="H23" s="46"/>
    </row>
    <row r="24" spans="1:8" x14ac:dyDescent="0.25">
      <c r="A24" s="42" t="s">
        <v>72</v>
      </c>
      <c r="B24" s="43" t="s">
        <v>5</v>
      </c>
      <c r="C24" s="43" t="s">
        <v>55</v>
      </c>
      <c r="D24" s="90" t="s">
        <v>67</v>
      </c>
      <c r="E24" s="91"/>
      <c r="F24" s="44">
        <v>10</v>
      </c>
      <c r="G24" s="50"/>
      <c r="H24" s="45">
        <f>+ROUND(+TRUNC(F24,2)*TRUNC(G24,2),2)</f>
        <v>0</v>
      </c>
    </row>
    <row r="25" spans="1:8" ht="22.5" x14ac:dyDescent="0.25">
      <c r="A25" s="30"/>
      <c r="B25" s="30"/>
      <c r="C25" s="30"/>
      <c r="D25" s="90" t="s">
        <v>79</v>
      </c>
      <c r="E25" s="30" t="s">
        <v>81</v>
      </c>
      <c r="F25" s="30"/>
      <c r="G25" s="46"/>
      <c r="H25" s="46"/>
    </row>
    <row r="26" spans="1:8" x14ac:dyDescent="0.25">
      <c r="A26" s="42" t="s">
        <v>73</v>
      </c>
      <c r="B26" s="43" t="s">
        <v>5</v>
      </c>
      <c r="C26" s="43" t="s">
        <v>55</v>
      </c>
      <c r="D26" s="90" t="s">
        <v>68</v>
      </c>
      <c r="E26" s="90"/>
      <c r="F26" s="44">
        <v>30</v>
      </c>
      <c r="G26" s="50"/>
      <c r="H26" s="45">
        <f>+ROUND(+TRUNC(F26,2)*TRUNC(G26,2),2)</f>
        <v>0</v>
      </c>
    </row>
    <row r="27" spans="1:8" x14ac:dyDescent="0.25">
      <c r="A27" s="30"/>
      <c r="B27" s="30"/>
      <c r="C27" s="30"/>
      <c r="D27" s="90" t="s">
        <v>69</v>
      </c>
      <c r="E27" s="90"/>
      <c r="F27" s="30"/>
      <c r="G27" s="46"/>
      <c r="H27" s="46"/>
    </row>
    <row r="28" spans="1:8" x14ac:dyDescent="0.25">
      <c r="A28" s="87" t="s">
        <v>74</v>
      </c>
      <c r="B28" s="88"/>
      <c r="C28" s="88"/>
      <c r="D28" s="88"/>
      <c r="E28" s="88"/>
      <c r="F28" s="88"/>
      <c r="G28" s="89"/>
      <c r="H28" s="53">
        <f>SUM(H18+H20+H22+H24+H26)</f>
        <v>0</v>
      </c>
    </row>
    <row r="29" spans="1:8" x14ac:dyDescent="0.25">
      <c r="A29" s="30"/>
      <c r="B29" s="30"/>
      <c r="C29" s="30"/>
      <c r="D29" s="47" t="s">
        <v>37</v>
      </c>
      <c r="E29" s="47"/>
      <c r="F29" s="48"/>
      <c r="G29" s="49"/>
      <c r="H29" s="52" t="str">
        <f>IF(COUNTA(G8:G28)=9,SUM(H16,H28),"Faltan partidas por ofertar")</f>
        <v>Faltan partidas por ofertar</v>
      </c>
    </row>
    <row r="31" spans="1:8" s="2" customFormat="1" ht="15" customHeight="1" x14ac:dyDescent="0.25">
      <c r="A31" s="86" t="s">
        <v>41</v>
      </c>
      <c r="B31" s="86"/>
      <c r="C31" s="86"/>
      <c r="D31" s="86"/>
      <c r="E31" s="86"/>
      <c r="F31" s="86"/>
      <c r="G31" s="86"/>
      <c r="H31" s="86"/>
    </row>
    <row r="32" spans="1:8" s="2" customFormat="1" ht="5.0999999999999996" customHeight="1" x14ac:dyDescent="0.25">
      <c r="A32" s="8"/>
      <c r="B32" s="8"/>
      <c r="C32" s="8"/>
      <c r="D32" s="8"/>
      <c r="E32" s="8"/>
      <c r="F32" s="8"/>
      <c r="G32" s="8"/>
      <c r="H32" s="8"/>
    </row>
    <row r="34" spans="2:8" x14ac:dyDescent="0.25">
      <c r="B34" s="57"/>
      <c r="C34" s="57"/>
      <c r="D34" s="57"/>
      <c r="E34" s="92"/>
      <c r="F34" s="31" t="s">
        <v>34</v>
      </c>
      <c r="G34" s="33" t="s">
        <v>40</v>
      </c>
    </row>
    <row r="35" spans="2:8" x14ac:dyDescent="0.25">
      <c r="G35" s="32" t="s">
        <v>36</v>
      </c>
    </row>
    <row r="36" spans="2:8" x14ac:dyDescent="0.25">
      <c r="C36" s="27" t="s">
        <v>35</v>
      </c>
      <c r="D36" s="34"/>
      <c r="E36" s="93"/>
    </row>
    <row r="37" spans="2:8" x14ac:dyDescent="0.25">
      <c r="D37" s="55" t="s">
        <v>38</v>
      </c>
      <c r="E37" s="55"/>
      <c r="F37" s="35"/>
      <c r="G37" s="35"/>
      <c r="H37" s="35"/>
    </row>
  </sheetData>
  <sheetProtection algorithmName="SHA-512" hashValue="aU1ako+GqJ104yvrbVax28RdG5mmfG04JMMuVurn51tTZGv7PkN5dGPmAJ8FY1UouFEMpO8b96m37ZIPdDrvWw==" saltValue="AYYtY+OgiIob+pm2caiBkg==" spinCount="100000" sheet="1" selectLockedCells="1"/>
  <autoFilter ref="A7:H29" xr:uid="{7E887ED2-E81F-42F1-9AA3-D53C183FB606}"/>
  <mergeCells count="6">
    <mergeCell ref="A1:H1"/>
    <mergeCell ref="A2:H2"/>
    <mergeCell ref="A31:H31"/>
    <mergeCell ref="B34:D34"/>
    <mergeCell ref="A16:G16"/>
    <mergeCell ref="A28:G28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2026-08-28T10:17:22Z</cp:lastPrinted>
  <dcterms:created xsi:type="dcterms:W3CDTF">2026-02-02T12:27:45Z</dcterms:created>
  <dcterms:modified xsi:type="dcterms:W3CDTF">2026-10-13T06:45:32Z</dcterms:modified>
</cp:coreProperties>
</file>